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ACTUAL Estados Financieros Escritorio\Año 2023\CIERRE DIGECOG DICIEMBRE 2023\"/>
    </mc:Choice>
  </mc:AlternateContent>
  <bookViews>
    <workbookView xWindow="0" yWindow="0" windowWidth="3720" windowHeight="7350"/>
  </bookViews>
  <sheets>
    <sheet name="Dic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D84" i="1"/>
  <c r="K83" i="1"/>
  <c r="H83" i="1"/>
  <c r="G83" i="1"/>
  <c r="K82" i="1"/>
  <c r="G82" i="1"/>
  <c r="H82" i="1" s="1"/>
  <c r="K81" i="1"/>
  <c r="H81" i="1"/>
  <c r="G81" i="1"/>
  <c r="K80" i="1"/>
  <c r="G80" i="1"/>
  <c r="H80" i="1" s="1"/>
  <c r="K79" i="1"/>
  <c r="H79" i="1"/>
  <c r="G79" i="1"/>
  <c r="K78" i="1"/>
  <c r="G78" i="1"/>
  <c r="H78" i="1" s="1"/>
  <c r="K77" i="1"/>
  <c r="H77" i="1"/>
  <c r="G77" i="1"/>
  <c r="K76" i="1"/>
  <c r="G76" i="1"/>
  <c r="H76" i="1" s="1"/>
  <c r="K75" i="1"/>
  <c r="H75" i="1"/>
  <c r="G75" i="1"/>
  <c r="K74" i="1"/>
  <c r="G74" i="1"/>
  <c r="H74" i="1" s="1"/>
  <c r="K73" i="1"/>
  <c r="H73" i="1"/>
  <c r="G73" i="1"/>
  <c r="K72" i="1"/>
  <c r="G72" i="1"/>
  <c r="H72" i="1" s="1"/>
  <c r="K71" i="1"/>
  <c r="H71" i="1"/>
  <c r="G71" i="1"/>
  <c r="K70" i="1"/>
  <c r="G70" i="1"/>
  <c r="H70" i="1" s="1"/>
  <c r="K69" i="1"/>
  <c r="H69" i="1"/>
  <c r="G69" i="1"/>
  <c r="K68" i="1"/>
  <c r="G68" i="1"/>
  <c r="H68" i="1" s="1"/>
  <c r="K67" i="1"/>
  <c r="H67" i="1"/>
  <c r="G67" i="1"/>
  <c r="K66" i="1"/>
  <c r="G66" i="1"/>
  <c r="H66" i="1" s="1"/>
  <c r="K65" i="1"/>
  <c r="H65" i="1"/>
  <c r="G65" i="1"/>
  <c r="K64" i="1"/>
  <c r="G64" i="1"/>
  <c r="H64" i="1" s="1"/>
  <c r="K63" i="1"/>
  <c r="H63" i="1"/>
  <c r="G63" i="1"/>
  <c r="K62" i="1"/>
  <c r="G62" i="1"/>
  <c r="H62" i="1" s="1"/>
  <c r="K61" i="1"/>
  <c r="H61" i="1"/>
  <c r="G61" i="1"/>
  <c r="K60" i="1"/>
  <c r="G60" i="1"/>
  <c r="H60" i="1" s="1"/>
  <c r="K59" i="1"/>
  <c r="H59" i="1"/>
  <c r="G59" i="1"/>
  <c r="K58" i="1"/>
  <c r="G58" i="1"/>
  <c r="H58" i="1" s="1"/>
  <c r="K57" i="1"/>
  <c r="H57" i="1"/>
  <c r="G57" i="1"/>
  <c r="K56" i="1"/>
  <c r="G56" i="1"/>
  <c r="H56" i="1" s="1"/>
  <c r="K55" i="1"/>
  <c r="H55" i="1"/>
  <c r="G55" i="1"/>
  <c r="K54" i="1"/>
  <c r="G54" i="1"/>
  <c r="H54" i="1" s="1"/>
  <c r="K53" i="1"/>
  <c r="H53" i="1"/>
  <c r="G53" i="1"/>
  <c r="K52" i="1"/>
  <c r="G52" i="1"/>
  <c r="H52" i="1" s="1"/>
  <c r="K51" i="1"/>
  <c r="H51" i="1"/>
  <c r="G51" i="1"/>
  <c r="K50" i="1"/>
  <c r="G50" i="1"/>
  <c r="H50" i="1" s="1"/>
  <c r="K49" i="1"/>
  <c r="H49" i="1"/>
  <c r="G49" i="1"/>
  <c r="K48" i="1"/>
  <c r="G48" i="1"/>
  <c r="H48" i="1" s="1"/>
  <c r="K47" i="1"/>
  <c r="H47" i="1"/>
  <c r="G47" i="1"/>
  <c r="K46" i="1"/>
  <c r="G46" i="1"/>
  <c r="H46" i="1" s="1"/>
  <c r="K45" i="1"/>
  <c r="H45" i="1"/>
  <c r="G45" i="1"/>
  <c r="K44" i="1"/>
  <c r="G44" i="1"/>
  <c r="H44" i="1" s="1"/>
  <c r="K43" i="1"/>
  <c r="H43" i="1"/>
  <c r="G43" i="1"/>
  <c r="K42" i="1"/>
  <c r="G42" i="1"/>
  <c r="H42" i="1" s="1"/>
  <c r="K41" i="1"/>
  <c r="H41" i="1"/>
  <c r="G41" i="1"/>
  <c r="K40" i="1"/>
  <c r="G40" i="1"/>
  <c r="H40" i="1" s="1"/>
  <c r="K39" i="1"/>
  <c r="H39" i="1"/>
  <c r="G39" i="1"/>
  <c r="K38" i="1"/>
  <c r="G38" i="1"/>
  <c r="H38" i="1" s="1"/>
  <c r="K37" i="1"/>
  <c r="H37" i="1"/>
  <c r="G37" i="1"/>
  <c r="K36" i="1"/>
  <c r="G36" i="1"/>
  <c r="H36" i="1" s="1"/>
  <c r="K35" i="1"/>
  <c r="H35" i="1"/>
  <c r="G35" i="1"/>
  <c r="K34" i="1"/>
  <c r="G34" i="1"/>
  <c r="H34" i="1" s="1"/>
  <c r="K33" i="1"/>
  <c r="H33" i="1"/>
  <c r="G33" i="1"/>
  <c r="K32" i="1"/>
  <c r="G32" i="1"/>
  <c r="H32" i="1" s="1"/>
  <c r="K31" i="1"/>
  <c r="K84" i="1" s="1"/>
  <c r="H31" i="1"/>
  <c r="G31" i="1"/>
  <c r="K30" i="1"/>
  <c r="G30" i="1"/>
  <c r="G84" i="1" s="1"/>
  <c r="D28" i="1"/>
  <c r="K27" i="1"/>
  <c r="G27" i="1"/>
  <c r="H27" i="1" s="1"/>
  <c r="K26" i="1"/>
  <c r="H26" i="1" s="1"/>
  <c r="G26" i="1"/>
  <c r="K25" i="1"/>
  <c r="G25" i="1"/>
  <c r="H25" i="1" s="1"/>
  <c r="K24" i="1"/>
  <c r="H24" i="1" s="1"/>
  <c r="G24" i="1"/>
  <c r="K23" i="1"/>
  <c r="G23" i="1"/>
  <c r="H23" i="1" s="1"/>
  <c r="K22" i="1"/>
  <c r="H22" i="1" s="1"/>
  <c r="G22" i="1"/>
  <c r="K21" i="1"/>
  <c r="G21" i="1"/>
  <c r="H21" i="1" s="1"/>
  <c r="K20" i="1"/>
  <c r="H20" i="1" s="1"/>
  <c r="G20" i="1"/>
  <c r="K19" i="1"/>
  <c r="G19" i="1"/>
  <c r="H19" i="1" s="1"/>
  <c r="K18" i="1"/>
  <c r="H18" i="1" s="1"/>
  <c r="G18" i="1"/>
  <c r="K17" i="1"/>
  <c r="G17" i="1"/>
  <c r="H17" i="1" s="1"/>
  <c r="K16" i="1"/>
  <c r="J16" i="1"/>
  <c r="G16" i="1"/>
  <c r="H16" i="1" s="1"/>
  <c r="C16" i="1"/>
  <c r="K15" i="1"/>
  <c r="H15" i="1"/>
  <c r="G15" i="1"/>
  <c r="K14" i="1"/>
  <c r="G14" i="1"/>
  <c r="H14" i="1" s="1"/>
  <c r="J13" i="1"/>
  <c r="K13" i="1" s="1"/>
  <c r="H13" i="1" s="1"/>
  <c r="G13" i="1"/>
  <c r="C13" i="1"/>
  <c r="K12" i="1"/>
  <c r="G12" i="1"/>
  <c r="H12" i="1" s="1"/>
  <c r="K11" i="1"/>
  <c r="G11" i="1"/>
  <c r="H11" i="1" s="1"/>
  <c r="J10" i="1"/>
  <c r="K10" i="1" s="1"/>
  <c r="G10" i="1"/>
  <c r="C10" i="1"/>
  <c r="K9" i="1"/>
  <c r="G9" i="1"/>
  <c r="G28" i="1" s="1"/>
  <c r="K28" i="1" l="1"/>
  <c r="H10" i="1"/>
  <c r="K86" i="1"/>
  <c r="G86" i="1"/>
  <c r="H9" i="1"/>
  <c r="H28" i="1" s="1"/>
  <c r="H30" i="1"/>
  <c r="H84" i="1" s="1"/>
  <c r="H86" i="1" s="1"/>
</calcChain>
</file>

<file path=xl/sharedStrings.xml><?xml version="1.0" encoding="utf-8"?>
<sst xmlns="http://schemas.openxmlformats.org/spreadsheetml/2006/main" count="101" uniqueCount="98">
  <si>
    <t>Consejo Económico y Social</t>
  </si>
  <si>
    <t>Inventario de materiales y bienes de consumo</t>
  </si>
  <si>
    <t>Diciembre 2023</t>
  </si>
  <si>
    <t>DESCRIPCIÓN</t>
  </si>
  <si>
    <t>UNIDADES INICIALES</t>
  </si>
  <si>
    <t>PRECIO UNITARIO</t>
  </si>
  <si>
    <t>COSTO INVENTARIO AL 31 DE NOVIEMBRE</t>
  </si>
  <si>
    <t>COMPRAS DE DICIEMBRE</t>
  </si>
  <si>
    <t>INVENTARIO PARA CONSUMO</t>
  </si>
  <si>
    <t>CONSUMO DE DICIEMBRE</t>
  </si>
  <si>
    <t>INVENTARIO AL 31 DE DICIEMBRE</t>
  </si>
  <si>
    <t>UNIDAES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</si>
  <si>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</si>
  <si>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</si>
  <si>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</si>
  <si>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</si>
  <si>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</si>
  <si>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</si>
  <si>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</si>
  <si>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>JABON DE FREGAR EN BOLA 5/1</t>
  </si>
  <si>
    <t>JABÓN LIQUIDO PARA MANOS 500ML</t>
  </si>
  <si>
    <t>PAPEL TOALLA JUMBO</t>
  </si>
  <si>
    <t>ESPONJAS DE FREGAR</t>
  </si>
  <si>
    <t>TE EN SABORES VARIADOS</t>
  </si>
  <si>
    <t>SERVILLETAS DE PAPEL</t>
  </si>
  <si>
    <t>PAPEL HIGIENICO 12/1</t>
  </si>
  <si>
    <t>SPRAY PARA EL BAÑO OLOR VAINILLA</t>
  </si>
  <si>
    <t>FILTROS DE PAPEL PARA CAFETERA 200/1</t>
  </si>
  <si>
    <t>AZUCAR CREMA 5LIB</t>
  </si>
  <si>
    <t>FALDOS DE BOTELLAS DE AGUA</t>
  </si>
  <si>
    <t>CREMORA 2LIB</t>
  </si>
  <si>
    <t>DESINFECTANTE EN AEROSOL</t>
  </si>
  <si>
    <t xml:space="preserve">CAJA 50/1 MASCARILLAS BLANCAS </t>
  </si>
  <si>
    <t>CAJA 50/1 MASCARILLAS  NEGRAS</t>
  </si>
  <si>
    <t>ENJUAGUE BUCAL</t>
  </si>
  <si>
    <t>CAJA AZUCAR SPLENDA</t>
  </si>
  <si>
    <t xml:space="preserve">SUBTOTAL= </t>
  </si>
  <si>
    <t>MATERIAL GASTABLE DE OFICINA</t>
  </si>
  <si>
    <t>RESMA DE PAPEL BOND 20 8 1/2X11</t>
  </si>
  <si>
    <t>PAPEL BOND 20 81/2X14</t>
  </si>
  <si>
    <t>LIBRETA 5 X 8 BLANCA**</t>
  </si>
  <si>
    <t>LIBRETA 5 X 8 AMARILLO**</t>
  </si>
  <si>
    <t>CAJA DE FOLDER 8 1/2X11 VERDE</t>
  </si>
  <si>
    <t>CAJA DE FOLDER 8 1/2X11 AZUL</t>
  </si>
  <si>
    <t>FOLDERS 8 1/2 X 11 OFI-FOLDER MANILA 1/100</t>
  </si>
  <si>
    <t>FOLDERS 8 1/2 X 11 ROJO 1/125</t>
  </si>
  <si>
    <t>CARPETA 3´´</t>
  </si>
  <si>
    <t>CARPETA 1/2´´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</si>
  <si>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</si>
  <si>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</si>
  <si>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</si>
  <si>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</si>
  <si>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</si>
  <si>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</si>
  <si>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</si>
  <si>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</si>
  <si>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</si>
  <si>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</si>
  <si>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</si>
  <si>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</si>
  <si>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</si>
  <si>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</si>
  <si>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 xml:space="preserve">PILA DURACEL AAA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</si>
  <si>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</si>
  <si>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</si>
  <si>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</si>
  <si>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</si>
  <si>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</si>
  <si>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</si>
  <si>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</si>
  <si>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</si>
  <si>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</si>
  <si>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21GR</t>
  </si>
  <si>
    <t>PEGAMENTO STICK UHU 40GR</t>
  </si>
  <si>
    <t>PORTA CLIPS MAGNÉTICO</t>
  </si>
  <si>
    <t>PORTA LAPIZ REDONDO Y CUADRADO METAL NEGRO</t>
  </si>
  <si>
    <t>SACAPUNTA CON DEPOSITO</t>
  </si>
  <si>
    <t>SACAGRAPAS</t>
  </si>
  <si>
    <t>GRAPADORAS</t>
  </si>
  <si>
    <t>REGLAS PLÁSTICAS</t>
  </si>
  <si>
    <t>TIJERAS</t>
  </si>
  <si>
    <t>MASKINTAPE 2" PEGAFAN</t>
  </si>
  <si>
    <t>GRAPAS 26/6 ESTÁNDAR**</t>
  </si>
  <si>
    <t>BANDAS DE GOMA #18 TOP**</t>
  </si>
  <si>
    <t>MARCADOR NEGRO</t>
  </si>
  <si>
    <t xml:space="preserve">SOBRES BLANCOS #10 </t>
  </si>
  <si>
    <t xml:space="preserve">PROTECTOR HOJAS 8 1/2 X 11 </t>
  </si>
  <si>
    <t>PENDAFLEX 8 1/2 X 11 - 1/25</t>
  </si>
  <si>
    <t xml:space="preserve">CAJAS DE ARCHIVO </t>
  </si>
  <si>
    <t>DISPENSADOR DE P/CINTAS 3/4</t>
  </si>
  <si>
    <t>TONER 105A</t>
  </si>
  <si>
    <t>TONER 278A</t>
  </si>
  <si>
    <t>INFORME RESUMEN</t>
  </si>
  <si>
    <t xml:space="preserve">TOTAL= </t>
  </si>
  <si>
    <t>________________________</t>
  </si>
  <si>
    <t>REALIZADO POR</t>
  </si>
  <si>
    <t>REVISADO POR</t>
  </si>
  <si>
    <t>APROBADO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</si>
</sst>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4" fillId="2" borderId="1" xfId="1" applyFont="1" applyFill="1" applyBorder="1" applyAlignment="1" applyProtection="1">
      <alignment wrapText="1"/>
      <protection locked="0"/>
    </xf>
    <xf numFmtId="0" fontId="1" fillId="0" borderId="1" xfId="0" applyFont="1" applyBorder="1"/>
    <xf numFmtId="4" fontId="1" fillId="0" borderId="1" xfId="0" applyNumberFormat="1" applyFont="1" applyBorder="1"/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0</xdr:rowOff>
    </xdr:from>
    <xdr:to>
      <xdr:col>4</xdr:col>
      <xdr:colOff>209160</xdr:colOff>
      <xdr:row>4</xdr:row>
      <xdr:rowOff>104774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02B5A-18EE-4011-A710-26234E2AF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0"/>
          <a:ext cx="1009260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1"/>
  <sheetViews>
    <sheetView tabSelected="1" workbookViewId="0">
      <selection activeCell="M21" sqref="M21"/>
    </sheetView>
  </sheetViews>
  <sheetFormatPr baseColWidth="10" defaultRowHeight="15" x14ac:dyDescent="0.25"/>
  <cols>
    <col min="1" max="1" width="40.140625" customWidth="1"/>
    <col min="2" max="2" width="0.140625" customWidth="1"/>
    <col min="3" max="3" width="11.42578125" hidden="1" customWidth="1"/>
    <col min="4" max="4" width="12.7109375" customWidth="1"/>
    <col min="5" max="5" width="11.28515625" customWidth="1"/>
    <col min="7" max="7" width="12.140625" customWidth="1"/>
    <col min="8" max="8" width="10.7109375" customWidth="1"/>
    <col min="9" max="9" width="10.85546875" customWidth="1"/>
    <col min="10" max="10" width="9.85546875" customWidth="1"/>
    <col min="11" max="11" width="9.7109375" customWidth="1"/>
  </cols>
  <sheetData>
    <row r="2" spans="1:11" ht="15.75" x14ac:dyDescent="0.25">
      <c r="E2" s="1"/>
      <c r="F2" s="2" t="s">
        <v>0</v>
      </c>
      <c r="G2" s="2"/>
      <c r="H2" s="2"/>
      <c r="I2" s="1"/>
    </row>
    <row r="3" spans="1:11" ht="15.75" x14ac:dyDescent="0.25">
      <c r="E3" s="2" t="s">
        <v>1</v>
      </c>
      <c r="F3" s="2"/>
      <c r="G3" s="2"/>
      <c r="H3" s="2"/>
      <c r="I3" s="2"/>
    </row>
    <row r="4" spans="1:11" ht="15.75" x14ac:dyDescent="0.25">
      <c r="E4" s="1"/>
      <c r="F4" s="1"/>
      <c r="G4" s="3" t="s">
        <v>2</v>
      </c>
      <c r="H4" s="1"/>
      <c r="I4" s="1"/>
    </row>
    <row r="6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/>
      <c r="G6" s="4" t="s">
        <v>8</v>
      </c>
      <c r="H6" s="4" t="s">
        <v>9</v>
      </c>
      <c r="I6" s="4" t="s">
        <v>10</v>
      </c>
      <c r="J6" s="4"/>
      <c r="K6" s="4"/>
    </row>
    <row r="7" spans="1:11" ht="44.25" customHeight="1" x14ac:dyDescent="0.25">
      <c r="A7" s="4"/>
      <c r="B7" s="4"/>
      <c r="C7" s="4"/>
      <c r="D7" s="4"/>
      <c r="E7" s="5" t="s">
        <v>11</v>
      </c>
      <c r="F7" s="5" t="s">
        <v>12</v>
      </c>
      <c r="G7" s="4"/>
      <c r="H7" s="4"/>
      <c r="I7" s="5" t="s">
        <v>13</v>
      </c>
      <c r="J7" s="5" t="s">
        <v>14</v>
      </c>
      <c r="K7" s="5" t="s">
        <v>15</v>
      </c>
    </row>
    <row r="8" spans="1:11" ht="22.5" customHeight="1" x14ac:dyDescent="0.25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7" t="s">
        <v>17</v>
      </c>
      <c r="B9" s="8">
        <v>30</v>
      </c>
      <c r="C9" s="9">
        <v>342.2</v>
      </c>
      <c r="D9" s="9">
        <v>10266</v>
      </c>
      <c r="E9" s="7">
        <v>0</v>
      </c>
      <c r="F9" s="9">
        <v>0</v>
      </c>
      <c r="G9" s="9">
        <f>SUM(D9+F9)</f>
        <v>10266</v>
      </c>
      <c r="H9" s="9">
        <f>SUM(G9-K9)</f>
        <v>1711</v>
      </c>
      <c r="I9" s="8">
        <v>25</v>
      </c>
      <c r="J9" s="9">
        <v>342.2</v>
      </c>
      <c r="K9" s="9">
        <f>SUM(I9*J9)</f>
        <v>8555</v>
      </c>
    </row>
    <row r="10" spans="1:11" x14ac:dyDescent="0.25">
      <c r="A10" s="7" t="s">
        <v>18</v>
      </c>
      <c r="B10" s="8">
        <v>21</v>
      </c>
      <c r="C10" s="9">
        <f>94.4</f>
        <v>94.4</v>
      </c>
      <c r="D10" s="9">
        <v>1982.4</v>
      </c>
      <c r="E10" s="7">
        <v>0</v>
      </c>
      <c r="F10" s="9">
        <v>0</v>
      </c>
      <c r="G10" s="9">
        <f t="shared" ref="G10:G27" si="0">SUM(D10+F10)</f>
        <v>1982.4</v>
      </c>
      <c r="H10" s="9">
        <f t="shared" ref="H10:H27" si="1">SUM(G10-K10)</f>
        <v>566.40000000000009</v>
      </c>
      <c r="I10" s="8">
        <v>15</v>
      </c>
      <c r="J10" s="9">
        <f>94.4</f>
        <v>94.4</v>
      </c>
      <c r="K10" s="9">
        <f t="shared" ref="K10:K27" si="2">SUM(I10*J10)</f>
        <v>1416</v>
      </c>
    </row>
    <row r="11" spans="1:11" x14ac:dyDescent="0.25">
      <c r="A11" s="7" t="s">
        <v>19</v>
      </c>
      <c r="B11" s="8">
        <v>3</v>
      </c>
      <c r="C11" s="9">
        <v>30.68</v>
      </c>
      <c r="D11" s="9">
        <v>92.039999999999992</v>
      </c>
      <c r="E11" s="7">
        <v>0</v>
      </c>
      <c r="F11" s="9">
        <v>0</v>
      </c>
      <c r="G11" s="9">
        <f t="shared" si="0"/>
        <v>92.039999999999992</v>
      </c>
      <c r="H11" s="9">
        <f t="shared" si="1"/>
        <v>30.679999999999993</v>
      </c>
      <c r="I11" s="8">
        <v>2</v>
      </c>
      <c r="J11" s="9">
        <v>30.68</v>
      </c>
      <c r="K11" s="9">
        <f t="shared" si="2"/>
        <v>61.36</v>
      </c>
    </row>
    <row r="12" spans="1:11" x14ac:dyDescent="0.25">
      <c r="A12" s="7" t="s">
        <v>20</v>
      </c>
      <c r="B12" s="8">
        <v>3</v>
      </c>
      <c r="C12" s="9">
        <v>236</v>
      </c>
      <c r="D12" s="9">
        <v>708</v>
      </c>
      <c r="E12" s="7">
        <v>0</v>
      </c>
      <c r="F12" s="9">
        <v>0</v>
      </c>
      <c r="G12" s="9">
        <f t="shared" si="0"/>
        <v>708</v>
      </c>
      <c r="H12" s="9">
        <f t="shared" si="1"/>
        <v>236</v>
      </c>
      <c r="I12" s="8">
        <v>2</v>
      </c>
      <c r="J12" s="9">
        <v>236</v>
      </c>
      <c r="K12" s="9">
        <f t="shared" si="2"/>
        <v>472</v>
      </c>
    </row>
    <row r="13" spans="1:11" x14ac:dyDescent="0.25">
      <c r="A13" s="7" t="s">
        <v>21</v>
      </c>
      <c r="B13" s="8">
        <v>16</v>
      </c>
      <c r="C13" s="9">
        <f>153.4</f>
        <v>153.4</v>
      </c>
      <c r="D13" s="9">
        <v>2454.4</v>
      </c>
      <c r="E13" s="7">
        <v>0</v>
      </c>
      <c r="F13" s="9">
        <v>0</v>
      </c>
      <c r="G13" s="9">
        <f t="shared" si="0"/>
        <v>2454.4</v>
      </c>
      <c r="H13" s="9">
        <f t="shared" si="1"/>
        <v>1227.2</v>
      </c>
      <c r="I13" s="8">
        <v>8</v>
      </c>
      <c r="J13" s="9">
        <f>153.4</f>
        <v>153.4</v>
      </c>
      <c r="K13" s="9">
        <f t="shared" si="2"/>
        <v>1227.2</v>
      </c>
    </row>
    <row r="14" spans="1:11" x14ac:dyDescent="0.25">
      <c r="A14" s="7" t="s">
        <v>22</v>
      </c>
      <c r="B14" s="8">
        <v>9</v>
      </c>
      <c r="C14" s="9">
        <v>23.6</v>
      </c>
      <c r="D14" s="9">
        <v>212.4</v>
      </c>
      <c r="E14" s="7">
        <v>0</v>
      </c>
      <c r="F14" s="9">
        <v>0</v>
      </c>
      <c r="G14" s="9">
        <f t="shared" si="0"/>
        <v>212.4</v>
      </c>
      <c r="H14" s="9">
        <f t="shared" si="1"/>
        <v>23.599999999999994</v>
      </c>
      <c r="I14" s="8">
        <v>8</v>
      </c>
      <c r="J14" s="9">
        <v>23.6</v>
      </c>
      <c r="K14" s="9">
        <f t="shared" si="2"/>
        <v>188.8</v>
      </c>
    </row>
    <row r="15" spans="1:11" x14ac:dyDescent="0.25">
      <c r="A15" s="7" t="s">
        <v>23</v>
      </c>
      <c r="B15" s="8">
        <v>20</v>
      </c>
      <c r="C15" s="9">
        <v>413</v>
      </c>
      <c r="D15" s="9">
        <v>8260</v>
      </c>
      <c r="E15" s="7">
        <v>0</v>
      </c>
      <c r="F15" s="9">
        <v>0</v>
      </c>
      <c r="G15" s="9">
        <f t="shared" si="0"/>
        <v>8260</v>
      </c>
      <c r="H15" s="9">
        <f t="shared" si="1"/>
        <v>1652</v>
      </c>
      <c r="I15" s="8">
        <v>16</v>
      </c>
      <c r="J15" s="9">
        <v>413</v>
      </c>
      <c r="K15" s="9">
        <f t="shared" si="2"/>
        <v>6608</v>
      </c>
    </row>
    <row r="16" spans="1:11" x14ac:dyDescent="0.25">
      <c r="A16" s="7" t="s">
        <v>24</v>
      </c>
      <c r="B16" s="8">
        <v>18</v>
      </c>
      <c r="C16" s="9">
        <f>177</f>
        <v>177</v>
      </c>
      <c r="D16" s="9">
        <v>3186</v>
      </c>
      <c r="E16" s="7">
        <v>0</v>
      </c>
      <c r="F16" s="9">
        <v>0</v>
      </c>
      <c r="G16" s="9">
        <f t="shared" si="0"/>
        <v>3186</v>
      </c>
      <c r="H16" s="9">
        <f t="shared" si="1"/>
        <v>531</v>
      </c>
      <c r="I16" s="8">
        <v>15</v>
      </c>
      <c r="J16" s="9">
        <f>177</f>
        <v>177</v>
      </c>
      <c r="K16" s="9">
        <f t="shared" si="2"/>
        <v>2655</v>
      </c>
    </row>
    <row r="17" spans="1:11" x14ac:dyDescent="0.25">
      <c r="A17" s="7" t="s">
        <v>25</v>
      </c>
      <c r="B17" s="8">
        <v>11</v>
      </c>
      <c r="C17" s="9">
        <v>39.33</v>
      </c>
      <c r="D17" s="9">
        <v>432.63</v>
      </c>
      <c r="E17" s="7">
        <v>0</v>
      </c>
      <c r="F17" s="9">
        <v>0</v>
      </c>
      <c r="G17" s="9">
        <f t="shared" si="0"/>
        <v>432.63</v>
      </c>
      <c r="H17" s="9">
        <f t="shared" si="1"/>
        <v>0</v>
      </c>
      <c r="I17" s="8">
        <v>11</v>
      </c>
      <c r="J17" s="9">
        <v>39.33</v>
      </c>
      <c r="K17" s="9">
        <f t="shared" si="2"/>
        <v>432.63</v>
      </c>
    </row>
    <row r="18" spans="1:11" x14ac:dyDescent="0.25">
      <c r="A18" s="7" t="s">
        <v>26</v>
      </c>
      <c r="B18" s="8">
        <v>4</v>
      </c>
      <c r="C18" s="9">
        <v>123.9</v>
      </c>
      <c r="D18" s="9">
        <v>495.6</v>
      </c>
      <c r="E18" s="7">
        <v>0</v>
      </c>
      <c r="F18" s="9">
        <v>0</v>
      </c>
      <c r="G18" s="9">
        <f t="shared" si="0"/>
        <v>495.6</v>
      </c>
      <c r="H18" s="9">
        <f t="shared" si="1"/>
        <v>0</v>
      </c>
      <c r="I18" s="8">
        <v>4</v>
      </c>
      <c r="J18" s="9">
        <v>123.9</v>
      </c>
      <c r="K18" s="9">
        <f t="shared" si="2"/>
        <v>495.6</v>
      </c>
    </row>
    <row r="19" spans="1:11" x14ac:dyDescent="0.25">
      <c r="A19" s="7" t="s">
        <v>27</v>
      </c>
      <c r="B19" s="8">
        <v>1</v>
      </c>
      <c r="C19" s="9">
        <v>230.1</v>
      </c>
      <c r="D19" s="9">
        <v>230.1</v>
      </c>
      <c r="E19" s="7">
        <v>0</v>
      </c>
      <c r="F19" s="9">
        <v>0</v>
      </c>
      <c r="G19" s="9">
        <f t="shared" si="0"/>
        <v>230.1</v>
      </c>
      <c r="H19" s="9">
        <f t="shared" si="1"/>
        <v>0</v>
      </c>
      <c r="I19" s="8">
        <v>1</v>
      </c>
      <c r="J19" s="9">
        <v>230.1</v>
      </c>
      <c r="K19" s="9">
        <f t="shared" si="2"/>
        <v>230.1</v>
      </c>
    </row>
    <row r="20" spans="1:11" x14ac:dyDescent="0.25">
      <c r="A20" s="7" t="s">
        <v>28</v>
      </c>
      <c r="B20" s="8">
        <v>1</v>
      </c>
      <c r="C20" s="9">
        <v>203</v>
      </c>
      <c r="D20" s="9">
        <v>203</v>
      </c>
      <c r="E20" s="7">
        <v>0</v>
      </c>
      <c r="F20" s="9">
        <v>0</v>
      </c>
      <c r="G20" s="9">
        <f t="shared" si="0"/>
        <v>203</v>
      </c>
      <c r="H20" s="9">
        <f t="shared" si="1"/>
        <v>203</v>
      </c>
      <c r="I20" s="8">
        <v>0</v>
      </c>
      <c r="J20" s="9">
        <v>0</v>
      </c>
      <c r="K20" s="9">
        <f t="shared" si="2"/>
        <v>0</v>
      </c>
    </row>
    <row r="21" spans="1:11" x14ac:dyDescent="0.25">
      <c r="A21" s="7" t="s">
        <v>29</v>
      </c>
      <c r="B21" s="8">
        <v>8</v>
      </c>
      <c r="C21" s="9">
        <v>197.5</v>
      </c>
      <c r="D21" s="9">
        <v>1580</v>
      </c>
      <c r="E21" s="7">
        <v>0</v>
      </c>
      <c r="F21" s="9">
        <v>0</v>
      </c>
      <c r="G21" s="9">
        <f t="shared" si="0"/>
        <v>1580</v>
      </c>
      <c r="H21" s="9">
        <f t="shared" si="1"/>
        <v>197.5</v>
      </c>
      <c r="I21" s="8">
        <v>7</v>
      </c>
      <c r="J21" s="9">
        <v>197.5</v>
      </c>
      <c r="K21" s="9">
        <f t="shared" si="2"/>
        <v>1382.5</v>
      </c>
    </row>
    <row r="22" spans="1:11" x14ac:dyDescent="0.25">
      <c r="A22" s="7" t="s">
        <v>30</v>
      </c>
      <c r="B22" s="8">
        <v>5</v>
      </c>
      <c r="C22" s="9">
        <v>531</v>
      </c>
      <c r="D22" s="9">
        <v>2655</v>
      </c>
      <c r="E22" s="7">
        <v>0</v>
      </c>
      <c r="F22" s="9">
        <v>0</v>
      </c>
      <c r="G22" s="9">
        <f t="shared" si="0"/>
        <v>2655</v>
      </c>
      <c r="H22" s="9">
        <f t="shared" si="1"/>
        <v>531</v>
      </c>
      <c r="I22" s="8">
        <v>4</v>
      </c>
      <c r="J22" s="9">
        <v>531</v>
      </c>
      <c r="K22" s="9">
        <f t="shared" si="2"/>
        <v>2124</v>
      </c>
    </row>
    <row r="23" spans="1:11" x14ac:dyDescent="0.25">
      <c r="A23" s="7" t="s">
        <v>31</v>
      </c>
      <c r="B23" s="8">
        <v>3</v>
      </c>
      <c r="C23" s="9">
        <v>696.2</v>
      </c>
      <c r="D23" s="9">
        <v>2088.6000000000004</v>
      </c>
      <c r="E23" s="7">
        <v>0</v>
      </c>
      <c r="F23" s="9">
        <v>0</v>
      </c>
      <c r="G23" s="9">
        <f t="shared" si="0"/>
        <v>2088.6000000000004</v>
      </c>
      <c r="H23" s="9">
        <f t="shared" si="1"/>
        <v>696.20000000000027</v>
      </c>
      <c r="I23" s="8">
        <v>2</v>
      </c>
      <c r="J23" s="9">
        <v>696.2</v>
      </c>
      <c r="K23" s="9">
        <f t="shared" si="2"/>
        <v>1392.4</v>
      </c>
    </row>
    <row r="24" spans="1:11" x14ac:dyDescent="0.25">
      <c r="A24" s="7" t="s">
        <v>32</v>
      </c>
      <c r="B24" s="8">
        <v>1</v>
      </c>
      <c r="C24" s="9">
        <v>675</v>
      </c>
      <c r="D24" s="9">
        <v>675</v>
      </c>
      <c r="E24" s="7">
        <v>0</v>
      </c>
      <c r="F24" s="9">
        <v>0</v>
      </c>
      <c r="G24" s="9">
        <f t="shared" si="0"/>
        <v>675</v>
      </c>
      <c r="H24" s="9">
        <f t="shared" si="1"/>
        <v>0</v>
      </c>
      <c r="I24" s="8">
        <v>1</v>
      </c>
      <c r="J24" s="9">
        <v>675</v>
      </c>
      <c r="K24" s="9">
        <f t="shared" si="2"/>
        <v>675</v>
      </c>
    </row>
    <row r="25" spans="1:11" x14ac:dyDescent="0.25">
      <c r="A25" s="7" t="s">
        <v>33</v>
      </c>
      <c r="B25" s="8">
        <v>1</v>
      </c>
      <c r="C25" s="9">
        <v>171.1</v>
      </c>
      <c r="D25" s="9">
        <v>171.1</v>
      </c>
      <c r="E25" s="7">
        <v>0</v>
      </c>
      <c r="F25" s="9">
        <v>0</v>
      </c>
      <c r="G25" s="9">
        <f t="shared" si="0"/>
        <v>171.1</v>
      </c>
      <c r="H25" s="9">
        <f t="shared" si="1"/>
        <v>0</v>
      </c>
      <c r="I25" s="8">
        <v>1</v>
      </c>
      <c r="J25" s="9">
        <v>171.1</v>
      </c>
      <c r="K25" s="9">
        <f t="shared" si="2"/>
        <v>171.1</v>
      </c>
    </row>
    <row r="26" spans="1:11" x14ac:dyDescent="0.25">
      <c r="A26" s="7" t="s">
        <v>34</v>
      </c>
      <c r="B26" s="8">
        <v>5</v>
      </c>
      <c r="C26" s="9">
        <v>424.8</v>
      </c>
      <c r="D26" s="9">
        <v>2124</v>
      </c>
      <c r="E26" s="7">
        <v>0</v>
      </c>
      <c r="F26" s="9">
        <v>0</v>
      </c>
      <c r="G26" s="9">
        <f t="shared" si="0"/>
        <v>2124</v>
      </c>
      <c r="H26" s="9">
        <f t="shared" si="1"/>
        <v>0</v>
      </c>
      <c r="I26" s="8">
        <v>5</v>
      </c>
      <c r="J26" s="9">
        <v>424.8</v>
      </c>
      <c r="K26" s="9">
        <f t="shared" si="2"/>
        <v>2124</v>
      </c>
    </row>
    <row r="27" spans="1:11" x14ac:dyDescent="0.25">
      <c r="A27" s="7" t="s">
        <v>35</v>
      </c>
      <c r="B27" s="8">
        <v>1</v>
      </c>
      <c r="C27" s="9">
        <v>754</v>
      </c>
      <c r="D27" s="9">
        <v>754</v>
      </c>
      <c r="E27" s="7">
        <v>0</v>
      </c>
      <c r="F27" s="9">
        <v>0</v>
      </c>
      <c r="G27" s="9">
        <f t="shared" si="0"/>
        <v>754</v>
      </c>
      <c r="H27" s="9">
        <f t="shared" si="1"/>
        <v>0</v>
      </c>
      <c r="I27" s="8">
        <v>1</v>
      </c>
      <c r="J27" s="9">
        <v>754</v>
      </c>
      <c r="K27" s="9">
        <f t="shared" si="2"/>
        <v>754</v>
      </c>
    </row>
    <row r="28" spans="1:11" x14ac:dyDescent="0.25">
      <c r="A28" s="10" t="s">
        <v>36</v>
      </c>
      <c r="B28" s="11"/>
      <c r="C28" s="11"/>
      <c r="D28" s="12">
        <f>SUM(D9:D27)</f>
        <v>38570.269999999997</v>
      </c>
      <c r="E28" s="11"/>
      <c r="F28" s="12">
        <v>0</v>
      </c>
      <c r="G28" s="12">
        <f>SUM(G9:G27)</f>
        <v>38570.269999999997</v>
      </c>
      <c r="H28" s="12">
        <f>SUM(H9:H27)</f>
        <v>7605.58</v>
      </c>
      <c r="I28" s="11"/>
      <c r="J28" s="11"/>
      <c r="K28" s="12">
        <f>SUM(K9:K27)</f>
        <v>30964.69</v>
      </c>
    </row>
    <row r="29" spans="1:11" ht="19.5" customHeight="1" x14ac:dyDescent="0.25">
      <c r="A29" s="6" t="s">
        <v>37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5">
      <c r="A30" s="13" t="s">
        <v>38</v>
      </c>
      <c r="B30" s="8">
        <v>25</v>
      </c>
      <c r="C30" s="9">
        <v>336.3</v>
      </c>
      <c r="D30" s="9">
        <v>8407.5</v>
      </c>
      <c r="E30" s="7">
        <v>0</v>
      </c>
      <c r="F30" s="9">
        <v>0</v>
      </c>
      <c r="G30" s="9">
        <f>SUM(D30+F30)</f>
        <v>8407.5</v>
      </c>
      <c r="H30" s="9">
        <f>SUM(G30-K30)</f>
        <v>2690.3999999999996</v>
      </c>
      <c r="I30" s="8">
        <v>17</v>
      </c>
      <c r="J30" s="9">
        <v>336.3</v>
      </c>
      <c r="K30" s="9">
        <f>SUM(I30*J30)</f>
        <v>5717.1</v>
      </c>
    </row>
    <row r="31" spans="1:11" x14ac:dyDescent="0.25">
      <c r="A31" s="13" t="s">
        <v>39</v>
      </c>
      <c r="B31" s="8">
        <v>2</v>
      </c>
      <c r="C31" s="9">
        <v>543.98</v>
      </c>
      <c r="D31" s="9">
        <v>1087.96</v>
      </c>
      <c r="E31" s="7">
        <v>0</v>
      </c>
      <c r="F31" s="9">
        <v>0</v>
      </c>
      <c r="G31" s="9">
        <f t="shared" ref="G31:G83" si="3">SUM(D31+F31)</f>
        <v>1087.96</v>
      </c>
      <c r="H31" s="9">
        <f t="shared" ref="H31:H83" si="4">SUM(G31-K31)</f>
        <v>0</v>
      </c>
      <c r="I31" s="8">
        <v>2</v>
      </c>
      <c r="J31" s="9">
        <v>543.98</v>
      </c>
      <c r="K31" s="9">
        <f t="shared" ref="K31:K83" si="5">SUM(I31*J31)</f>
        <v>1087.96</v>
      </c>
    </row>
    <row r="32" spans="1:11" x14ac:dyDescent="0.25">
      <c r="A32" s="13" t="s">
        <v>40</v>
      </c>
      <c r="B32" s="8">
        <v>36</v>
      </c>
      <c r="C32" s="9">
        <v>24</v>
      </c>
      <c r="D32" s="9">
        <v>864</v>
      </c>
      <c r="E32" s="7">
        <v>0</v>
      </c>
      <c r="F32" s="9">
        <v>0</v>
      </c>
      <c r="G32" s="9">
        <f t="shared" si="3"/>
        <v>864</v>
      </c>
      <c r="H32" s="9">
        <f t="shared" si="4"/>
        <v>0</v>
      </c>
      <c r="I32" s="8">
        <v>36</v>
      </c>
      <c r="J32" s="9">
        <v>24</v>
      </c>
      <c r="K32" s="9">
        <f t="shared" si="5"/>
        <v>864</v>
      </c>
    </row>
    <row r="33" spans="1:11" x14ac:dyDescent="0.25">
      <c r="A33" s="13" t="s">
        <v>41</v>
      </c>
      <c r="B33" s="8">
        <v>14</v>
      </c>
      <c r="C33" s="9">
        <v>24</v>
      </c>
      <c r="D33" s="9">
        <v>336</v>
      </c>
      <c r="E33" s="7">
        <v>0</v>
      </c>
      <c r="F33" s="9">
        <v>0</v>
      </c>
      <c r="G33" s="9">
        <f t="shared" si="3"/>
        <v>336</v>
      </c>
      <c r="H33" s="9">
        <f t="shared" si="4"/>
        <v>0</v>
      </c>
      <c r="I33" s="8">
        <v>14</v>
      </c>
      <c r="J33" s="9">
        <v>24</v>
      </c>
      <c r="K33" s="9">
        <f t="shared" si="5"/>
        <v>336</v>
      </c>
    </row>
    <row r="34" spans="1:11" x14ac:dyDescent="0.25">
      <c r="A34" s="13" t="s">
        <v>42</v>
      </c>
      <c r="B34" s="8">
        <v>143</v>
      </c>
      <c r="C34" s="9">
        <v>4.05</v>
      </c>
      <c r="D34" s="9">
        <v>579.15</v>
      </c>
      <c r="E34" s="7">
        <v>0</v>
      </c>
      <c r="F34" s="9">
        <v>0</v>
      </c>
      <c r="G34" s="9">
        <f t="shared" si="3"/>
        <v>579.15</v>
      </c>
      <c r="H34" s="9">
        <f t="shared" si="4"/>
        <v>186.3</v>
      </c>
      <c r="I34" s="8">
        <v>97</v>
      </c>
      <c r="J34" s="9">
        <v>4.05</v>
      </c>
      <c r="K34" s="9">
        <f t="shared" si="5"/>
        <v>392.84999999999997</v>
      </c>
    </row>
    <row r="35" spans="1:11" x14ac:dyDescent="0.25">
      <c r="A35" s="13" t="s">
        <v>43</v>
      </c>
      <c r="B35" s="8">
        <v>9</v>
      </c>
      <c r="C35" s="9">
        <v>4.16</v>
      </c>
      <c r="D35" s="9">
        <v>37.44</v>
      </c>
      <c r="E35" s="7">
        <v>0</v>
      </c>
      <c r="F35" s="9">
        <v>0</v>
      </c>
      <c r="G35" s="9">
        <f t="shared" si="3"/>
        <v>37.44</v>
      </c>
      <c r="H35" s="9">
        <f t="shared" si="4"/>
        <v>0</v>
      </c>
      <c r="I35" s="8">
        <v>9</v>
      </c>
      <c r="J35" s="9">
        <v>4.16</v>
      </c>
      <c r="K35" s="9">
        <f t="shared" si="5"/>
        <v>37.44</v>
      </c>
    </row>
    <row r="36" spans="1:11" ht="26.25" x14ac:dyDescent="0.25">
      <c r="A36" s="13" t="s">
        <v>44</v>
      </c>
      <c r="B36" s="8">
        <v>24</v>
      </c>
      <c r="C36" s="9">
        <v>2.62</v>
      </c>
      <c r="D36" s="9">
        <v>62.88</v>
      </c>
      <c r="E36" s="7">
        <v>0</v>
      </c>
      <c r="F36" s="9">
        <v>0</v>
      </c>
      <c r="G36" s="9">
        <f t="shared" si="3"/>
        <v>62.88</v>
      </c>
      <c r="H36" s="9">
        <f t="shared" si="4"/>
        <v>0</v>
      </c>
      <c r="I36" s="8">
        <v>24</v>
      </c>
      <c r="J36" s="9">
        <v>2.62</v>
      </c>
      <c r="K36" s="9">
        <f t="shared" si="5"/>
        <v>62.88</v>
      </c>
    </row>
    <row r="37" spans="1:11" x14ac:dyDescent="0.25">
      <c r="A37" s="13" t="s">
        <v>45</v>
      </c>
      <c r="B37" s="8">
        <v>1</v>
      </c>
      <c r="C37" s="9">
        <v>825</v>
      </c>
      <c r="D37" s="9">
        <v>825</v>
      </c>
      <c r="E37" s="7">
        <v>0</v>
      </c>
      <c r="F37" s="9">
        <v>0</v>
      </c>
      <c r="G37" s="9">
        <f t="shared" si="3"/>
        <v>825</v>
      </c>
      <c r="H37" s="9">
        <f t="shared" si="4"/>
        <v>0</v>
      </c>
      <c r="I37" s="8">
        <v>1</v>
      </c>
      <c r="J37" s="9">
        <v>825</v>
      </c>
      <c r="K37" s="9">
        <f t="shared" si="5"/>
        <v>825</v>
      </c>
    </row>
    <row r="38" spans="1:11" x14ac:dyDescent="0.25">
      <c r="A38" s="13" t="s">
        <v>46</v>
      </c>
      <c r="B38" s="8">
        <v>3</v>
      </c>
      <c r="C38" s="9">
        <v>312.7</v>
      </c>
      <c r="D38" s="9">
        <v>938.09999999999991</v>
      </c>
      <c r="E38" s="7">
        <v>0</v>
      </c>
      <c r="F38" s="9">
        <v>0</v>
      </c>
      <c r="G38" s="9">
        <f t="shared" si="3"/>
        <v>938.09999999999991</v>
      </c>
      <c r="H38" s="9">
        <f t="shared" si="4"/>
        <v>312.69999999999993</v>
      </c>
      <c r="I38" s="8">
        <v>2</v>
      </c>
      <c r="J38" s="9">
        <v>312.7</v>
      </c>
      <c r="K38" s="9">
        <f t="shared" si="5"/>
        <v>625.4</v>
      </c>
    </row>
    <row r="39" spans="1:11" x14ac:dyDescent="0.25">
      <c r="A39" s="13" t="s">
        <v>47</v>
      </c>
      <c r="B39" s="8">
        <v>3</v>
      </c>
      <c r="C39" s="9">
        <v>125</v>
      </c>
      <c r="D39" s="9">
        <v>375</v>
      </c>
      <c r="E39" s="7">
        <v>0</v>
      </c>
      <c r="F39" s="9">
        <v>0</v>
      </c>
      <c r="G39" s="9">
        <f t="shared" si="3"/>
        <v>375</v>
      </c>
      <c r="H39" s="9">
        <f t="shared" si="4"/>
        <v>375</v>
      </c>
      <c r="I39" s="8">
        <v>0</v>
      </c>
      <c r="J39" s="9">
        <v>0</v>
      </c>
      <c r="K39" s="9">
        <f t="shared" si="5"/>
        <v>0</v>
      </c>
    </row>
    <row r="40" spans="1:11" ht="26.25" x14ac:dyDescent="0.25">
      <c r="A40" s="14" t="s">
        <v>48</v>
      </c>
      <c r="B40" s="8">
        <v>11</v>
      </c>
      <c r="C40" s="9">
        <v>82.08</v>
      </c>
      <c r="D40" s="9">
        <v>902.88</v>
      </c>
      <c r="E40" s="7">
        <v>0</v>
      </c>
      <c r="F40" s="9">
        <v>0</v>
      </c>
      <c r="G40" s="9">
        <f t="shared" si="3"/>
        <v>902.88</v>
      </c>
      <c r="H40" s="9">
        <f t="shared" si="4"/>
        <v>246.24</v>
      </c>
      <c r="I40" s="8">
        <v>8</v>
      </c>
      <c r="J40" s="9">
        <v>82.08</v>
      </c>
      <c r="K40" s="9">
        <f t="shared" si="5"/>
        <v>656.64</v>
      </c>
    </row>
    <row r="41" spans="1:11" x14ac:dyDescent="0.25">
      <c r="A41" s="13" t="s">
        <v>49</v>
      </c>
      <c r="B41" s="8">
        <v>3</v>
      </c>
      <c r="C41" s="9">
        <v>132.54</v>
      </c>
      <c r="D41" s="9">
        <v>397.62</v>
      </c>
      <c r="E41" s="7">
        <v>0</v>
      </c>
      <c r="F41" s="9">
        <v>0</v>
      </c>
      <c r="G41" s="9">
        <f t="shared" si="3"/>
        <v>397.62</v>
      </c>
      <c r="H41" s="9">
        <f t="shared" si="4"/>
        <v>0</v>
      </c>
      <c r="I41" s="8">
        <v>3</v>
      </c>
      <c r="J41" s="9">
        <v>132.54</v>
      </c>
      <c r="K41" s="9">
        <f t="shared" si="5"/>
        <v>397.62</v>
      </c>
    </row>
    <row r="42" spans="1:11" x14ac:dyDescent="0.25">
      <c r="A42" s="13" t="s">
        <v>50</v>
      </c>
      <c r="B42" s="8">
        <v>3</v>
      </c>
      <c r="C42" s="9">
        <v>70.8</v>
      </c>
      <c r="D42" s="9">
        <v>212.39999999999998</v>
      </c>
      <c r="E42" s="7">
        <v>0</v>
      </c>
      <c r="F42" s="9">
        <v>0</v>
      </c>
      <c r="G42" s="9">
        <f t="shared" si="3"/>
        <v>212.39999999999998</v>
      </c>
      <c r="H42" s="9">
        <f t="shared" si="4"/>
        <v>0</v>
      </c>
      <c r="I42" s="8">
        <v>3</v>
      </c>
      <c r="J42" s="9">
        <v>70.8</v>
      </c>
      <c r="K42" s="9">
        <f t="shared" si="5"/>
        <v>212.39999999999998</v>
      </c>
    </row>
    <row r="43" spans="1:11" x14ac:dyDescent="0.25">
      <c r="A43" s="13" t="s">
        <v>51</v>
      </c>
      <c r="B43" s="8">
        <v>6</v>
      </c>
      <c r="C43" s="9">
        <v>40</v>
      </c>
      <c r="D43" s="9">
        <v>240</v>
      </c>
      <c r="E43" s="7">
        <v>0</v>
      </c>
      <c r="F43" s="9">
        <v>0</v>
      </c>
      <c r="G43" s="9">
        <f t="shared" si="3"/>
        <v>240</v>
      </c>
      <c r="H43" s="9">
        <f t="shared" si="4"/>
        <v>0</v>
      </c>
      <c r="I43" s="8">
        <v>6</v>
      </c>
      <c r="J43" s="9">
        <v>40</v>
      </c>
      <c r="K43" s="9">
        <f t="shared" si="5"/>
        <v>240</v>
      </c>
    </row>
    <row r="44" spans="1:11" x14ac:dyDescent="0.25">
      <c r="A44" s="13" t="s">
        <v>52</v>
      </c>
      <c r="B44" s="8">
        <v>3</v>
      </c>
      <c r="C44" s="9">
        <v>99</v>
      </c>
      <c r="D44" s="9">
        <v>297</v>
      </c>
      <c r="E44" s="7">
        <v>0</v>
      </c>
      <c r="F44" s="9">
        <v>0</v>
      </c>
      <c r="G44" s="9">
        <f t="shared" si="3"/>
        <v>297</v>
      </c>
      <c r="H44" s="9">
        <f t="shared" si="4"/>
        <v>0</v>
      </c>
      <c r="I44" s="8">
        <v>3</v>
      </c>
      <c r="J44" s="9">
        <v>99</v>
      </c>
      <c r="K44" s="9">
        <f t="shared" si="5"/>
        <v>297</v>
      </c>
    </row>
    <row r="45" spans="1:11" x14ac:dyDescent="0.25">
      <c r="A45" s="13" t="s">
        <v>53</v>
      </c>
      <c r="B45" s="8">
        <v>5</v>
      </c>
      <c r="C45" s="9">
        <v>20.355</v>
      </c>
      <c r="D45" s="9">
        <v>101.77500000000001</v>
      </c>
      <c r="E45" s="7">
        <v>0</v>
      </c>
      <c r="F45" s="9">
        <v>0</v>
      </c>
      <c r="G45" s="9">
        <f t="shared" si="3"/>
        <v>101.77500000000001</v>
      </c>
      <c r="H45" s="9">
        <f t="shared" si="4"/>
        <v>0</v>
      </c>
      <c r="I45" s="8">
        <v>5</v>
      </c>
      <c r="J45" s="9">
        <v>20.355</v>
      </c>
      <c r="K45" s="9">
        <f t="shared" si="5"/>
        <v>101.77500000000001</v>
      </c>
    </row>
    <row r="46" spans="1:11" x14ac:dyDescent="0.25">
      <c r="A46" s="15" t="s">
        <v>54</v>
      </c>
      <c r="B46" s="8">
        <v>5</v>
      </c>
      <c r="C46" s="9">
        <v>29.02</v>
      </c>
      <c r="D46" s="9">
        <v>145.1</v>
      </c>
      <c r="E46" s="7">
        <v>0</v>
      </c>
      <c r="F46" s="9">
        <v>0</v>
      </c>
      <c r="G46" s="9">
        <f t="shared" si="3"/>
        <v>145.1</v>
      </c>
      <c r="H46" s="9">
        <f t="shared" si="4"/>
        <v>29.019999999999996</v>
      </c>
      <c r="I46" s="8">
        <v>4</v>
      </c>
      <c r="J46" s="9">
        <v>29.02</v>
      </c>
      <c r="K46" s="9">
        <f t="shared" si="5"/>
        <v>116.08</v>
      </c>
    </row>
    <row r="47" spans="1:11" x14ac:dyDescent="0.25">
      <c r="A47" s="13" t="s">
        <v>55</v>
      </c>
      <c r="B47" s="8">
        <v>12</v>
      </c>
      <c r="C47" s="9">
        <v>45</v>
      </c>
      <c r="D47" s="9">
        <v>540</v>
      </c>
      <c r="E47" s="7">
        <v>0</v>
      </c>
      <c r="F47" s="9">
        <v>0</v>
      </c>
      <c r="G47" s="9">
        <f t="shared" si="3"/>
        <v>540</v>
      </c>
      <c r="H47" s="9">
        <f t="shared" si="4"/>
        <v>0</v>
      </c>
      <c r="I47" s="8">
        <v>12</v>
      </c>
      <c r="J47" s="9">
        <v>45</v>
      </c>
      <c r="K47" s="9">
        <f t="shared" si="5"/>
        <v>540</v>
      </c>
    </row>
    <row r="48" spans="1:11" x14ac:dyDescent="0.25">
      <c r="A48" s="13" t="s">
        <v>56</v>
      </c>
      <c r="B48" s="8">
        <v>11</v>
      </c>
      <c r="C48" s="9">
        <v>45</v>
      </c>
      <c r="D48" s="9">
        <v>495</v>
      </c>
      <c r="E48" s="7">
        <v>0</v>
      </c>
      <c r="F48" s="9">
        <v>0</v>
      </c>
      <c r="G48" s="9">
        <f t="shared" si="3"/>
        <v>495</v>
      </c>
      <c r="H48" s="9">
        <f t="shared" si="4"/>
        <v>0</v>
      </c>
      <c r="I48" s="8">
        <v>11</v>
      </c>
      <c r="J48" s="9">
        <v>45</v>
      </c>
      <c r="K48" s="9">
        <f t="shared" si="5"/>
        <v>495</v>
      </c>
    </row>
    <row r="49" spans="1:11" x14ac:dyDescent="0.25">
      <c r="A49" s="13" t="s">
        <v>57</v>
      </c>
      <c r="B49" s="8">
        <v>13</v>
      </c>
      <c r="C49" s="9">
        <v>45</v>
      </c>
      <c r="D49" s="9">
        <v>585</v>
      </c>
      <c r="E49" s="7">
        <v>0</v>
      </c>
      <c r="F49" s="9">
        <v>0</v>
      </c>
      <c r="G49" s="9">
        <f t="shared" si="3"/>
        <v>585</v>
      </c>
      <c r="H49" s="9">
        <f t="shared" si="4"/>
        <v>0</v>
      </c>
      <c r="I49" s="8">
        <v>13</v>
      </c>
      <c r="J49" s="9">
        <v>45</v>
      </c>
      <c r="K49" s="9">
        <f t="shared" si="5"/>
        <v>585</v>
      </c>
    </row>
    <row r="50" spans="1:11" ht="26.25" x14ac:dyDescent="0.25">
      <c r="A50" s="13" t="s">
        <v>58</v>
      </c>
      <c r="B50" s="8">
        <v>2</v>
      </c>
      <c r="C50" s="9">
        <v>110</v>
      </c>
      <c r="D50" s="9">
        <v>220</v>
      </c>
      <c r="E50" s="7">
        <v>0</v>
      </c>
      <c r="F50" s="9">
        <v>0</v>
      </c>
      <c r="G50" s="9">
        <f t="shared" si="3"/>
        <v>220</v>
      </c>
      <c r="H50" s="9">
        <f t="shared" si="4"/>
        <v>0</v>
      </c>
      <c r="I50" s="8">
        <v>2</v>
      </c>
      <c r="J50" s="9">
        <v>110</v>
      </c>
      <c r="K50" s="9">
        <f t="shared" si="5"/>
        <v>220</v>
      </c>
    </row>
    <row r="51" spans="1:11" x14ac:dyDescent="0.25">
      <c r="A51" s="13" t="s">
        <v>59</v>
      </c>
      <c r="B51" s="8">
        <v>270</v>
      </c>
      <c r="C51" s="9">
        <v>9.5</v>
      </c>
      <c r="D51" s="9">
        <v>2565</v>
      </c>
      <c r="E51" s="7">
        <v>0</v>
      </c>
      <c r="F51" s="9">
        <v>0</v>
      </c>
      <c r="G51" s="9">
        <f t="shared" si="3"/>
        <v>2565</v>
      </c>
      <c r="H51" s="9">
        <f t="shared" si="4"/>
        <v>0</v>
      </c>
      <c r="I51" s="8">
        <v>270</v>
      </c>
      <c r="J51" s="9">
        <v>9.5</v>
      </c>
      <c r="K51" s="9">
        <f t="shared" si="5"/>
        <v>2565</v>
      </c>
    </row>
    <row r="52" spans="1:11" x14ac:dyDescent="0.25">
      <c r="A52" s="13" t="s">
        <v>60</v>
      </c>
      <c r="B52" s="8">
        <v>6</v>
      </c>
      <c r="C52" s="9">
        <v>38.94</v>
      </c>
      <c r="D52" s="9">
        <v>233.64</v>
      </c>
      <c r="E52" s="7">
        <v>0</v>
      </c>
      <c r="F52" s="9">
        <v>0</v>
      </c>
      <c r="G52" s="9">
        <f t="shared" si="3"/>
        <v>233.64</v>
      </c>
      <c r="H52" s="9">
        <f t="shared" si="4"/>
        <v>0</v>
      </c>
      <c r="I52" s="8">
        <v>6</v>
      </c>
      <c r="J52" s="9">
        <v>38.94</v>
      </c>
      <c r="K52" s="9">
        <f t="shared" si="5"/>
        <v>233.64</v>
      </c>
    </row>
    <row r="53" spans="1:11" x14ac:dyDescent="0.25">
      <c r="A53" s="16" t="s">
        <v>61</v>
      </c>
      <c r="B53" s="8">
        <v>3</v>
      </c>
      <c r="C53" s="9">
        <v>18.88</v>
      </c>
      <c r="D53" s="9">
        <v>56.64</v>
      </c>
      <c r="E53" s="7">
        <v>0</v>
      </c>
      <c r="F53" s="9">
        <v>0</v>
      </c>
      <c r="G53" s="9">
        <f t="shared" si="3"/>
        <v>56.64</v>
      </c>
      <c r="H53" s="9">
        <f t="shared" si="4"/>
        <v>0</v>
      </c>
      <c r="I53" s="8">
        <v>3</v>
      </c>
      <c r="J53" s="9">
        <v>18.88</v>
      </c>
      <c r="K53" s="9">
        <f t="shared" si="5"/>
        <v>56.64</v>
      </c>
    </row>
    <row r="54" spans="1:11" x14ac:dyDescent="0.25">
      <c r="A54" s="13" t="s">
        <v>62</v>
      </c>
      <c r="B54" s="8">
        <v>1</v>
      </c>
      <c r="C54" s="9">
        <v>218.3</v>
      </c>
      <c r="D54" s="9">
        <v>218.3</v>
      </c>
      <c r="E54" s="7">
        <v>0</v>
      </c>
      <c r="F54" s="9">
        <v>0</v>
      </c>
      <c r="G54" s="9">
        <f t="shared" si="3"/>
        <v>218.3</v>
      </c>
      <c r="H54" s="9">
        <f t="shared" si="4"/>
        <v>0</v>
      </c>
      <c r="I54" s="8">
        <v>1</v>
      </c>
      <c r="J54" s="9">
        <v>218.3</v>
      </c>
      <c r="K54" s="9">
        <f t="shared" si="5"/>
        <v>218.3</v>
      </c>
    </row>
    <row r="55" spans="1:11" x14ac:dyDescent="0.25">
      <c r="A55" s="14" t="s">
        <v>63</v>
      </c>
      <c r="B55" s="8">
        <v>4</v>
      </c>
      <c r="C55" s="9">
        <v>53.1</v>
      </c>
      <c r="D55" s="9">
        <v>212.4</v>
      </c>
      <c r="E55" s="7">
        <v>0</v>
      </c>
      <c r="F55" s="9">
        <v>0</v>
      </c>
      <c r="G55" s="9">
        <f t="shared" si="3"/>
        <v>212.4</v>
      </c>
      <c r="H55" s="9">
        <f t="shared" si="4"/>
        <v>0</v>
      </c>
      <c r="I55" s="8">
        <v>4</v>
      </c>
      <c r="J55" s="9">
        <v>53.1</v>
      </c>
      <c r="K55" s="9">
        <f t="shared" si="5"/>
        <v>212.4</v>
      </c>
    </row>
    <row r="56" spans="1:11" x14ac:dyDescent="0.25">
      <c r="A56" s="13" t="s">
        <v>64</v>
      </c>
      <c r="B56" s="8">
        <v>3</v>
      </c>
      <c r="C56" s="9">
        <v>160</v>
      </c>
      <c r="D56" s="9">
        <v>480</v>
      </c>
      <c r="E56" s="7">
        <v>0</v>
      </c>
      <c r="F56" s="9">
        <v>0</v>
      </c>
      <c r="G56" s="9">
        <f t="shared" si="3"/>
        <v>480</v>
      </c>
      <c r="H56" s="9">
        <f t="shared" si="4"/>
        <v>160</v>
      </c>
      <c r="I56" s="8">
        <v>2</v>
      </c>
      <c r="J56" s="9">
        <v>160</v>
      </c>
      <c r="K56" s="9">
        <f t="shared" si="5"/>
        <v>320</v>
      </c>
    </row>
    <row r="57" spans="1:11" ht="27" customHeight="1" x14ac:dyDescent="0.25">
      <c r="A57" s="13" t="s">
        <v>65</v>
      </c>
      <c r="B57" s="8">
        <v>1</v>
      </c>
      <c r="C57" s="9">
        <v>685</v>
      </c>
      <c r="D57" s="9">
        <v>685</v>
      </c>
      <c r="E57" s="7">
        <v>0</v>
      </c>
      <c r="F57" s="9">
        <v>0</v>
      </c>
      <c r="G57" s="9">
        <f t="shared" si="3"/>
        <v>685</v>
      </c>
      <c r="H57" s="9">
        <f t="shared" si="4"/>
        <v>0</v>
      </c>
      <c r="I57" s="8">
        <v>1</v>
      </c>
      <c r="J57" s="9">
        <v>685</v>
      </c>
      <c r="K57" s="9">
        <f t="shared" si="5"/>
        <v>685</v>
      </c>
    </row>
    <row r="58" spans="1:11" x14ac:dyDescent="0.25">
      <c r="A58" s="13" t="s">
        <v>66</v>
      </c>
      <c r="B58" s="8">
        <v>1</v>
      </c>
      <c r="C58" s="9">
        <v>685</v>
      </c>
      <c r="D58" s="9">
        <v>685</v>
      </c>
      <c r="E58" s="7">
        <v>0</v>
      </c>
      <c r="F58" s="9">
        <v>0</v>
      </c>
      <c r="G58" s="9">
        <f t="shared" si="3"/>
        <v>685</v>
      </c>
      <c r="H58" s="9">
        <f t="shared" si="4"/>
        <v>0</v>
      </c>
      <c r="I58" s="8">
        <v>1</v>
      </c>
      <c r="J58" s="9">
        <v>685</v>
      </c>
      <c r="K58" s="9">
        <f t="shared" si="5"/>
        <v>685</v>
      </c>
    </row>
    <row r="59" spans="1:11" x14ac:dyDescent="0.25">
      <c r="A59" s="13" t="s">
        <v>67</v>
      </c>
      <c r="B59" s="8">
        <v>1</v>
      </c>
      <c r="C59" s="9">
        <v>1246.08</v>
      </c>
      <c r="D59" s="9">
        <v>1246.08</v>
      </c>
      <c r="E59" s="7">
        <v>0</v>
      </c>
      <c r="F59" s="9">
        <v>0</v>
      </c>
      <c r="G59" s="9">
        <f t="shared" si="3"/>
        <v>1246.08</v>
      </c>
      <c r="H59" s="9">
        <f t="shared" si="4"/>
        <v>0</v>
      </c>
      <c r="I59" s="8">
        <v>1</v>
      </c>
      <c r="J59" s="9">
        <v>1246.08</v>
      </c>
      <c r="K59" s="9">
        <f t="shared" si="5"/>
        <v>1246.08</v>
      </c>
    </row>
    <row r="60" spans="1:11" x14ac:dyDescent="0.25">
      <c r="A60" s="13" t="s">
        <v>68</v>
      </c>
      <c r="B60" s="8">
        <v>14</v>
      </c>
      <c r="C60" s="9">
        <v>2.9</v>
      </c>
      <c r="D60" s="9">
        <v>40.6</v>
      </c>
      <c r="E60" s="7">
        <v>0</v>
      </c>
      <c r="F60" s="9">
        <v>0</v>
      </c>
      <c r="G60" s="9">
        <f t="shared" si="3"/>
        <v>40.6</v>
      </c>
      <c r="H60" s="9">
        <f t="shared" si="4"/>
        <v>0</v>
      </c>
      <c r="I60" s="8">
        <v>14</v>
      </c>
      <c r="J60" s="9">
        <v>2.9</v>
      </c>
      <c r="K60" s="9">
        <f t="shared" si="5"/>
        <v>40.6</v>
      </c>
    </row>
    <row r="61" spans="1:11" x14ac:dyDescent="0.25">
      <c r="A61" s="13" t="s">
        <v>69</v>
      </c>
      <c r="B61" s="8">
        <v>60</v>
      </c>
      <c r="C61" s="9">
        <v>3.75</v>
      </c>
      <c r="D61" s="9">
        <v>225</v>
      </c>
      <c r="E61" s="7">
        <v>0</v>
      </c>
      <c r="F61" s="9">
        <v>0</v>
      </c>
      <c r="G61" s="9">
        <f t="shared" si="3"/>
        <v>225</v>
      </c>
      <c r="H61" s="9">
        <f t="shared" si="4"/>
        <v>0</v>
      </c>
      <c r="I61" s="8">
        <v>60</v>
      </c>
      <c r="J61" s="9">
        <v>3.75</v>
      </c>
      <c r="K61" s="9">
        <f t="shared" si="5"/>
        <v>225</v>
      </c>
    </row>
    <row r="62" spans="1:11" x14ac:dyDescent="0.25">
      <c r="A62" s="13" t="s">
        <v>70</v>
      </c>
      <c r="B62" s="8">
        <v>68</v>
      </c>
      <c r="C62" s="9">
        <v>7.91</v>
      </c>
      <c r="D62" s="9">
        <v>537.88</v>
      </c>
      <c r="E62" s="7">
        <v>0</v>
      </c>
      <c r="F62" s="9">
        <v>0</v>
      </c>
      <c r="G62" s="9">
        <f t="shared" si="3"/>
        <v>537.88</v>
      </c>
      <c r="H62" s="9">
        <f t="shared" si="4"/>
        <v>71.19</v>
      </c>
      <c r="I62" s="8">
        <v>59</v>
      </c>
      <c r="J62" s="9">
        <v>7.91</v>
      </c>
      <c r="K62" s="9">
        <f t="shared" si="5"/>
        <v>466.69</v>
      </c>
    </row>
    <row r="63" spans="1:11" x14ac:dyDescent="0.25">
      <c r="A63" s="13" t="s">
        <v>71</v>
      </c>
      <c r="B63" s="8">
        <v>26</v>
      </c>
      <c r="C63" s="9">
        <v>7.91</v>
      </c>
      <c r="D63" s="9">
        <v>205.66</v>
      </c>
      <c r="E63" s="7">
        <v>0</v>
      </c>
      <c r="F63" s="9">
        <v>0</v>
      </c>
      <c r="G63" s="9">
        <f t="shared" si="3"/>
        <v>205.66</v>
      </c>
      <c r="H63" s="9">
        <f t="shared" si="4"/>
        <v>0</v>
      </c>
      <c r="I63" s="8">
        <v>26</v>
      </c>
      <c r="J63" s="9">
        <v>7.91</v>
      </c>
      <c r="K63" s="9">
        <f t="shared" si="5"/>
        <v>205.66</v>
      </c>
    </row>
    <row r="64" spans="1:11" x14ac:dyDescent="0.25">
      <c r="A64" s="13" t="s">
        <v>72</v>
      </c>
      <c r="B64" s="8">
        <v>0</v>
      </c>
      <c r="C64" s="9">
        <v>0</v>
      </c>
      <c r="D64" s="9">
        <v>0</v>
      </c>
      <c r="E64" s="7">
        <v>0</v>
      </c>
      <c r="F64" s="9">
        <v>0</v>
      </c>
      <c r="G64" s="9">
        <f t="shared" si="3"/>
        <v>0</v>
      </c>
      <c r="H64" s="9">
        <f t="shared" si="4"/>
        <v>0</v>
      </c>
      <c r="I64" s="8">
        <v>0</v>
      </c>
      <c r="J64" s="9">
        <v>0</v>
      </c>
      <c r="K64" s="9">
        <f t="shared" si="5"/>
        <v>0</v>
      </c>
    </row>
    <row r="65" spans="1:11" x14ac:dyDescent="0.25">
      <c r="A65" s="13" t="s">
        <v>73</v>
      </c>
      <c r="B65" s="8">
        <v>9</v>
      </c>
      <c r="C65" s="9">
        <v>141.6</v>
      </c>
      <c r="D65" s="9">
        <v>1274.3999999999999</v>
      </c>
      <c r="E65" s="7">
        <v>0</v>
      </c>
      <c r="F65" s="9">
        <v>0</v>
      </c>
      <c r="G65" s="9">
        <f t="shared" si="3"/>
        <v>1274.3999999999999</v>
      </c>
      <c r="H65" s="9">
        <f t="shared" si="4"/>
        <v>424.79999999999995</v>
      </c>
      <c r="I65" s="8">
        <v>6</v>
      </c>
      <c r="J65" s="9">
        <v>141.6</v>
      </c>
      <c r="K65" s="9">
        <f t="shared" si="5"/>
        <v>849.59999999999991</v>
      </c>
    </row>
    <row r="66" spans="1:11" x14ac:dyDescent="0.25">
      <c r="A66" s="13" t="s">
        <v>74</v>
      </c>
      <c r="B66" s="8">
        <v>3</v>
      </c>
      <c r="C66" s="9">
        <v>50.74</v>
      </c>
      <c r="D66" s="9">
        <v>152.22</v>
      </c>
      <c r="E66" s="7">
        <v>0</v>
      </c>
      <c r="F66" s="9">
        <v>0</v>
      </c>
      <c r="G66" s="9">
        <f t="shared" si="3"/>
        <v>152.22</v>
      </c>
      <c r="H66" s="9">
        <f t="shared" si="4"/>
        <v>0</v>
      </c>
      <c r="I66" s="8">
        <v>3</v>
      </c>
      <c r="J66" s="9">
        <v>50.74</v>
      </c>
      <c r="K66" s="9">
        <f t="shared" si="5"/>
        <v>152.22</v>
      </c>
    </row>
    <row r="67" spans="1:11" ht="26.25" x14ac:dyDescent="0.25">
      <c r="A67" s="13" t="s">
        <v>75</v>
      </c>
      <c r="B67" s="8">
        <v>1</v>
      </c>
      <c r="C67" s="9">
        <v>123.9</v>
      </c>
      <c r="D67" s="9">
        <v>123.9</v>
      </c>
      <c r="E67" s="7">
        <v>0</v>
      </c>
      <c r="F67" s="9">
        <v>0</v>
      </c>
      <c r="G67" s="9">
        <f t="shared" si="3"/>
        <v>123.9</v>
      </c>
      <c r="H67" s="9">
        <f t="shared" si="4"/>
        <v>0</v>
      </c>
      <c r="I67" s="8">
        <v>1</v>
      </c>
      <c r="J67" s="9">
        <v>123.9</v>
      </c>
      <c r="K67" s="9">
        <f t="shared" si="5"/>
        <v>123.9</v>
      </c>
    </row>
    <row r="68" spans="1:11" x14ac:dyDescent="0.25">
      <c r="A68" s="13" t="s">
        <v>76</v>
      </c>
      <c r="B68" s="8">
        <v>3</v>
      </c>
      <c r="C68" s="9">
        <v>41.3</v>
      </c>
      <c r="D68" s="9">
        <v>123.89999999999999</v>
      </c>
      <c r="E68" s="7">
        <v>0</v>
      </c>
      <c r="F68" s="9">
        <v>0</v>
      </c>
      <c r="G68" s="9">
        <f t="shared" si="3"/>
        <v>123.89999999999999</v>
      </c>
      <c r="H68" s="9">
        <f t="shared" si="4"/>
        <v>0</v>
      </c>
      <c r="I68" s="8">
        <v>3</v>
      </c>
      <c r="J68" s="9">
        <v>41.3</v>
      </c>
      <c r="K68" s="9">
        <f t="shared" si="5"/>
        <v>123.89999999999999</v>
      </c>
    </row>
    <row r="69" spans="1:11" x14ac:dyDescent="0.25">
      <c r="A69" s="13" t="s">
        <v>77</v>
      </c>
      <c r="B69" s="8">
        <v>4</v>
      </c>
      <c r="C69" s="9">
        <v>30</v>
      </c>
      <c r="D69" s="9">
        <v>120</v>
      </c>
      <c r="E69" s="7">
        <v>0</v>
      </c>
      <c r="F69" s="9">
        <v>0</v>
      </c>
      <c r="G69" s="9">
        <f t="shared" si="3"/>
        <v>120</v>
      </c>
      <c r="H69" s="9">
        <f t="shared" si="4"/>
        <v>0</v>
      </c>
      <c r="I69" s="8">
        <v>4</v>
      </c>
      <c r="J69" s="9">
        <v>30</v>
      </c>
      <c r="K69" s="9">
        <f t="shared" si="5"/>
        <v>120</v>
      </c>
    </row>
    <row r="70" spans="1:11" x14ac:dyDescent="0.25">
      <c r="A70" s="13" t="s">
        <v>78</v>
      </c>
      <c r="B70" s="8">
        <v>1</v>
      </c>
      <c r="C70" s="9">
        <v>501.5</v>
      </c>
      <c r="D70" s="9">
        <v>501.5</v>
      </c>
      <c r="E70" s="7">
        <v>0</v>
      </c>
      <c r="F70" s="9">
        <v>0</v>
      </c>
      <c r="G70" s="9">
        <f t="shared" si="3"/>
        <v>501.5</v>
      </c>
      <c r="H70" s="9">
        <f t="shared" si="4"/>
        <v>501.5</v>
      </c>
      <c r="I70" s="8">
        <v>0</v>
      </c>
      <c r="J70" s="9">
        <v>0</v>
      </c>
      <c r="K70" s="9">
        <f t="shared" si="5"/>
        <v>0</v>
      </c>
    </row>
    <row r="71" spans="1:11" x14ac:dyDescent="0.25">
      <c r="A71" s="13" t="s">
        <v>79</v>
      </c>
      <c r="B71" s="8">
        <v>1</v>
      </c>
      <c r="C71" s="9">
        <v>11</v>
      </c>
      <c r="D71" s="9">
        <v>11</v>
      </c>
      <c r="E71" s="7">
        <v>0</v>
      </c>
      <c r="F71" s="9">
        <v>0</v>
      </c>
      <c r="G71" s="9">
        <f t="shared" si="3"/>
        <v>11</v>
      </c>
      <c r="H71" s="9">
        <f t="shared" si="4"/>
        <v>0</v>
      </c>
      <c r="I71" s="8">
        <v>1</v>
      </c>
      <c r="J71" s="9">
        <v>11</v>
      </c>
      <c r="K71" s="9">
        <f t="shared" si="5"/>
        <v>11</v>
      </c>
    </row>
    <row r="72" spans="1:11" x14ac:dyDescent="0.25">
      <c r="A72" s="13" t="s">
        <v>80</v>
      </c>
      <c r="B72" s="8">
        <v>2</v>
      </c>
      <c r="C72" s="9">
        <v>59</v>
      </c>
      <c r="D72" s="9">
        <v>118</v>
      </c>
      <c r="E72" s="7">
        <v>0</v>
      </c>
      <c r="F72" s="9">
        <v>0</v>
      </c>
      <c r="G72" s="9">
        <f t="shared" si="3"/>
        <v>118</v>
      </c>
      <c r="H72" s="9">
        <f t="shared" si="4"/>
        <v>0</v>
      </c>
      <c r="I72" s="8">
        <v>2</v>
      </c>
      <c r="J72" s="9">
        <v>59</v>
      </c>
      <c r="K72" s="9">
        <f t="shared" si="5"/>
        <v>118</v>
      </c>
    </row>
    <row r="73" spans="1:11" x14ac:dyDescent="0.25">
      <c r="A73" s="13" t="s">
        <v>81</v>
      </c>
      <c r="B73" s="8">
        <v>2</v>
      </c>
      <c r="C73" s="9">
        <v>94.4</v>
      </c>
      <c r="D73" s="9">
        <v>188.8</v>
      </c>
      <c r="E73" s="7">
        <v>0</v>
      </c>
      <c r="F73" s="9">
        <v>0</v>
      </c>
      <c r="G73" s="9">
        <f t="shared" si="3"/>
        <v>188.8</v>
      </c>
      <c r="H73" s="9">
        <f t="shared" si="4"/>
        <v>0</v>
      </c>
      <c r="I73" s="8">
        <v>2</v>
      </c>
      <c r="J73" s="9">
        <v>94.4</v>
      </c>
      <c r="K73" s="9">
        <f t="shared" si="5"/>
        <v>188.8</v>
      </c>
    </row>
    <row r="74" spans="1:11" x14ac:dyDescent="0.25">
      <c r="A74" s="16" t="s">
        <v>82</v>
      </c>
      <c r="B74" s="8">
        <v>2</v>
      </c>
      <c r="C74" s="9">
        <v>50</v>
      </c>
      <c r="D74" s="9">
        <v>100</v>
      </c>
      <c r="E74" s="7">
        <v>0</v>
      </c>
      <c r="F74" s="9">
        <v>0</v>
      </c>
      <c r="G74" s="9">
        <f t="shared" si="3"/>
        <v>100</v>
      </c>
      <c r="H74" s="9">
        <f t="shared" si="4"/>
        <v>0</v>
      </c>
      <c r="I74" s="8">
        <v>2</v>
      </c>
      <c r="J74" s="9">
        <v>50</v>
      </c>
      <c r="K74" s="9">
        <f t="shared" si="5"/>
        <v>100</v>
      </c>
    </row>
    <row r="75" spans="1:11" x14ac:dyDescent="0.25">
      <c r="A75" s="16" t="s">
        <v>83</v>
      </c>
      <c r="B75" s="8">
        <v>2</v>
      </c>
      <c r="C75" s="9">
        <v>34.880000000000003</v>
      </c>
      <c r="D75" s="9">
        <v>69.760000000000005</v>
      </c>
      <c r="E75" s="7">
        <v>0</v>
      </c>
      <c r="F75" s="9">
        <v>0</v>
      </c>
      <c r="G75" s="9">
        <f t="shared" si="3"/>
        <v>69.760000000000005</v>
      </c>
      <c r="H75" s="9">
        <f t="shared" si="4"/>
        <v>0</v>
      </c>
      <c r="I75" s="8">
        <v>2</v>
      </c>
      <c r="J75" s="9">
        <v>34.880000000000003</v>
      </c>
      <c r="K75" s="9">
        <f t="shared" si="5"/>
        <v>69.760000000000005</v>
      </c>
    </row>
    <row r="76" spans="1:11" x14ac:dyDescent="0.25">
      <c r="A76" s="16" t="s">
        <v>84</v>
      </c>
      <c r="B76" s="8">
        <v>1</v>
      </c>
      <c r="C76" s="9">
        <v>23.6</v>
      </c>
      <c r="D76" s="9">
        <v>23.6</v>
      </c>
      <c r="E76" s="7">
        <v>0</v>
      </c>
      <c r="F76" s="9">
        <v>0</v>
      </c>
      <c r="G76" s="9">
        <f t="shared" si="3"/>
        <v>23.6</v>
      </c>
      <c r="H76" s="9">
        <f t="shared" si="4"/>
        <v>0</v>
      </c>
      <c r="I76" s="8">
        <v>1</v>
      </c>
      <c r="J76" s="9">
        <v>23.6</v>
      </c>
      <c r="K76" s="9">
        <f t="shared" si="5"/>
        <v>23.6</v>
      </c>
    </row>
    <row r="77" spans="1:11" x14ac:dyDescent="0.25">
      <c r="A77" s="16" t="s">
        <v>85</v>
      </c>
      <c r="B77" s="8">
        <v>60</v>
      </c>
      <c r="C77" s="9">
        <v>3.54</v>
      </c>
      <c r="D77" s="9">
        <v>212.4</v>
      </c>
      <c r="E77" s="7">
        <v>0</v>
      </c>
      <c r="F77" s="9">
        <v>0</v>
      </c>
      <c r="G77" s="9">
        <f t="shared" si="3"/>
        <v>212.4</v>
      </c>
      <c r="H77" s="9">
        <f t="shared" si="4"/>
        <v>56.640000000000015</v>
      </c>
      <c r="I77" s="8">
        <v>44</v>
      </c>
      <c r="J77" s="9">
        <v>3.54</v>
      </c>
      <c r="K77" s="9">
        <f t="shared" si="5"/>
        <v>155.76</v>
      </c>
    </row>
    <row r="78" spans="1:11" x14ac:dyDescent="0.25">
      <c r="A78" s="16" t="s">
        <v>86</v>
      </c>
      <c r="B78" s="8">
        <v>100</v>
      </c>
      <c r="C78" s="9">
        <v>2.6</v>
      </c>
      <c r="D78" s="9">
        <v>260</v>
      </c>
      <c r="E78" s="7">
        <v>0</v>
      </c>
      <c r="F78" s="9">
        <v>0</v>
      </c>
      <c r="G78" s="9">
        <f t="shared" si="3"/>
        <v>260</v>
      </c>
      <c r="H78" s="9">
        <f t="shared" si="4"/>
        <v>0</v>
      </c>
      <c r="I78" s="8">
        <v>100</v>
      </c>
      <c r="J78" s="9">
        <v>2.6</v>
      </c>
      <c r="K78" s="9">
        <f t="shared" si="5"/>
        <v>260</v>
      </c>
    </row>
    <row r="79" spans="1:11" x14ac:dyDescent="0.25">
      <c r="A79" s="16" t="s">
        <v>87</v>
      </c>
      <c r="B79" s="8">
        <v>1</v>
      </c>
      <c r="C79" s="9">
        <v>735.14</v>
      </c>
      <c r="D79" s="9">
        <v>735.14</v>
      </c>
      <c r="E79" s="7">
        <v>0</v>
      </c>
      <c r="F79" s="9">
        <v>0</v>
      </c>
      <c r="G79" s="9">
        <f t="shared" si="3"/>
        <v>735.14</v>
      </c>
      <c r="H79" s="9">
        <f t="shared" si="4"/>
        <v>0</v>
      </c>
      <c r="I79" s="8">
        <v>1</v>
      </c>
      <c r="J79" s="9">
        <v>735.14</v>
      </c>
      <c r="K79" s="9">
        <f t="shared" si="5"/>
        <v>735.14</v>
      </c>
    </row>
    <row r="80" spans="1:11" x14ac:dyDescent="0.25">
      <c r="A80" s="16" t="s">
        <v>88</v>
      </c>
      <c r="B80" s="8">
        <v>4</v>
      </c>
      <c r="C80" s="9">
        <v>348.1</v>
      </c>
      <c r="D80" s="9">
        <v>1392.4</v>
      </c>
      <c r="E80" s="7">
        <v>0</v>
      </c>
      <c r="F80" s="9">
        <v>0</v>
      </c>
      <c r="G80" s="9">
        <f t="shared" si="3"/>
        <v>1392.4</v>
      </c>
      <c r="H80" s="9">
        <f t="shared" si="4"/>
        <v>696.2</v>
      </c>
      <c r="I80" s="8">
        <v>2</v>
      </c>
      <c r="J80" s="9">
        <v>348.1</v>
      </c>
      <c r="K80" s="9">
        <f t="shared" si="5"/>
        <v>696.2</v>
      </c>
    </row>
    <row r="81" spans="1:11" x14ac:dyDescent="0.25">
      <c r="A81" s="16" t="s">
        <v>89</v>
      </c>
      <c r="B81" s="8">
        <v>2</v>
      </c>
      <c r="C81" s="9">
        <v>177</v>
      </c>
      <c r="D81" s="9">
        <v>354</v>
      </c>
      <c r="E81" s="7">
        <v>0</v>
      </c>
      <c r="F81" s="9">
        <v>0</v>
      </c>
      <c r="G81" s="9">
        <f t="shared" si="3"/>
        <v>354</v>
      </c>
      <c r="H81" s="9">
        <f t="shared" si="4"/>
        <v>0</v>
      </c>
      <c r="I81" s="8">
        <v>2</v>
      </c>
      <c r="J81" s="9">
        <v>177</v>
      </c>
      <c r="K81" s="9">
        <f t="shared" si="5"/>
        <v>354</v>
      </c>
    </row>
    <row r="82" spans="1:11" x14ac:dyDescent="0.25">
      <c r="A82" s="13" t="s">
        <v>90</v>
      </c>
      <c r="B82" s="8">
        <v>6</v>
      </c>
      <c r="C82" s="9">
        <v>2900</v>
      </c>
      <c r="D82" s="9">
        <v>17400</v>
      </c>
      <c r="E82" s="7">
        <v>0</v>
      </c>
      <c r="F82" s="9">
        <v>0</v>
      </c>
      <c r="G82" s="9">
        <f t="shared" si="3"/>
        <v>17400</v>
      </c>
      <c r="H82" s="9">
        <f t="shared" si="4"/>
        <v>5800</v>
      </c>
      <c r="I82" s="8">
        <v>4</v>
      </c>
      <c r="J82" s="9">
        <v>2900</v>
      </c>
      <c r="K82" s="9">
        <f t="shared" si="5"/>
        <v>11600</v>
      </c>
    </row>
    <row r="83" spans="1:11" x14ac:dyDescent="0.25">
      <c r="A83" s="13" t="s">
        <v>91</v>
      </c>
      <c r="B83" s="8">
        <v>1</v>
      </c>
      <c r="C83" s="9">
        <v>6461.68</v>
      </c>
      <c r="D83" s="9">
        <v>6461.68</v>
      </c>
      <c r="E83" s="7">
        <v>0</v>
      </c>
      <c r="F83" s="9">
        <v>0</v>
      </c>
      <c r="G83" s="9">
        <f t="shared" si="3"/>
        <v>6461.68</v>
      </c>
      <c r="H83" s="9">
        <f t="shared" si="4"/>
        <v>0</v>
      </c>
      <c r="I83" s="8">
        <v>1</v>
      </c>
      <c r="J83" s="9">
        <v>6461.68</v>
      </c>
      <c r="K83" s="9">
        <f t="shared" si="5"/>
        <v>6461.68</v>
      </c>
    </row>
    <row r="84" spans="1:11" x14ac:dyDescent="0.25">
      <c r="A84" s="10" t="s">
        <v>36</v>
      </c>
      <c r="B84" s="11"/>
      <c r="C84" s="11"/>
      <c r="D84" s="12">
        <f>SUM(D30:D83)</f>
        <v>54663.705000000002</v>
      </c>
      <c r="E84" s="11"/>
      <c r="F84" s="12">
        <v>0</v>
      </c>
      <c r="G84" s="12">
        <f>SUM(G30:G83)</f>
        <v>54663.705000000002</v>
      </c>
      <c r="H84" s="12">
        <f>SUM(H30:H83)</f>
        <v>11549.99</v>
      </c>
      <c r="I84" s="17"/>
      <c r="J84" s="11"/>
      <c r="K84" s="12">
        <f>SUM(K30:K83)</f>
        <v>43113.714999999997</v>
      </c>
    </row>
    <row r="85" spans="1:11" ht="20.25" customHeight="1" x14ac:dyDescent="0.25">
      <c r="A85" s="18" t="s">
        <v>92</v>
      </c>
      <c r="B85" s="19"/>
      <c r="C85" s="19"/>
      <c r="D85" s="19"/>
      <c r="E85" s="19"/>
      <c r="F85" s="19"/>
      <c r="G85" s="19"/>
      <c r="H85" s="19"/>
      <c r="I85" s="19"/>
      <c r="J85" s="19"/>
      <c r="K85" s="20"/>
    </row>
    <row r="86" spans="1:11" x14ac:dyDescent="0.25">
      <c r="A86" s="10" t="s">
        <v>93</v>
      </c>
      <c r="B86" s="11"/>
      <c r="C86" s="11"/>
      <c r="D86" s="12">
        <f>SUM(D84+D28)</f>
        <v>93233.975000000006</v>
      </c>
      <c r="E86" s="11"/>
      <c r="F86" s="12">
        <v>0</v>
      </c>
      <c r="G86" s="12">
        <f>SUM(G84+G28)</f>
        <v>93233.975000000006</v>
      </c>
      <c r="H86" s="12">
        <f>SUM(H84+H28)</f>
        <v>19155.57</v>
      </c>
      <c r="I86" s="12"/>
      <c r="J86" s="12"/>
      <c r="K86" s="12">
        <f>SUM(K84+K28)</f>
        <v>74078.404999999999</v>
      </c>
    </row>
    <row r="90" spans="1:11" x14ac:dyDescent="0.25">
      <c r="D90" t="s">
        <v>94</v>
      </c>
      <c r="G90" t="s">
        <v>94</v>
      </c>
      <c r="J90" t="s">
        <v>94</v>
      </c>
    </row>
    <row r="91" spans="1:11" x14ac:dyDescent="0.25">
      <c r="D91" t="s">
        <v>95</v>
      </c>
      <c r="G91" t="s">
        <v>96</v>
      </c>
      <c r="J91" t="s">
        <v>97</v>
      </c>
    </row>
  </sheetData>
  <mergeCells count="13">
    <mergeCell ref="A8:K8"/>
    <mergeCell ref="A29:K29"/>
    <mergeCell ref="A85:K85"/>
    <mergeCell ref="F2:H2"/>
    <mergeCell ref="E3:I3"/>
    <mergeCell ref="A6:A7"/>
    <mergeCell ref="B6:B7"/>
    <mergeCell ref="C6:C7"/>
    <mergeCell ref="D6:D7"/>
    <mergeCell ref="E6:F6"/>
    <mergeCell ref="G6:G7"/>
    <mergeCell ref="H6:H7"/>
    <mergeCell ref="I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2024-01-18T14:03:11Z</dcterms:created>
  <dcterms:modified xsi:type="dcterms:W3CDTF">2024-01-18T14:05:48Z</dcterms:modified>
</cp:coreProperties>
</file>